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ato" sheetId="1" r:id="rId3"/>
  </sheets>
  <definedNames/>
  <calcPr/>
</workbook>
</file>

<file path=xl/sharedStrings.xml><?xml version="1.0" encoding="utf-8"?>
<sst xmlns="http://schemas.openxmlformats.org/spreadsheetml/2006/main" count="41" uniqueCount="39">
  <si>
    <t>Imagem</t>
  </si>
  <si>
    <t>Ingrediente</t>
  </si>
  <si>
    <t>Capitação de referência (g)</t>
  </si>
  <si>
    <t>Quantidade do ingrediente medida (g)</t>
  </si>
  <si>
    <t>Proteínas (g)</t>
  </si>
  <si>
    <t>Proteínas correspondentes à quantidade medida (g)</t>
  </si>
  <si>
    <t>Hidratos de carbono (g)</t>
  </si>
  <si>
    <t>Hidratos de carbono correspondentes à quantidade medida (g)</t>
  </si>
  <si>
    <t>Gorduras (g)</t>
  </si>
  <si>
    <t>Gorduras correspondentes à quantidade medida (g)</t>
  </si>
  <si>
    <t>Valor energético da capitação de referência (kcal)</t>
  </si>
  <si>
    <t>Valor energético por quantidade do ingrediente medida (kcal)</t>
  </si>
  <si>
    <t>Valor energético de referência kcal/almoço para crianças no 1.º ciclo</t>
  </si>
  <si>
    <t>Valor energético total da refeição (kcal)</t>
  </si>
  <si>
    <t>Kcal por grama de proteína</t>
  </si>
  <si>
    <t>Kcal por grama de hidratos de carbono</t>
  </si>
  <si>
    <t>Kcal por grama de gorduras</t>
  </si>
  <si>
    <t>Kcal por quantidade de proteínas no ingrediente usado</t>
  </si>
  <si>
    <t>Kcal por quantidade de hidratos no ingrediente usado</t>
  </si>
  <si>
    <t>Kcal por quantidade de gorduras no ingrediente usado</t>
  </si>
  <si>
    <t>Valor energético por ingrediente (kcal)</t>
  </si>
  <si>
    <t>Salada de curgete, alface e cenoura</t>
  </si>
  <si>
    <t>Maçã</t>
  </si>
  <si>
    <t>Pão branco</t>
  </si>
  <si>
    <t>Frango estufado com ervilhas e arroz de cenoura</t>
  </si>
  <si>
    <t>Frango estufado</t>
  </si>
  <si>
    <t>Ervilhas</t>
  </si>
  <si>
    <t>Arroz de cenoura</t>
  </si>
  <si>
    <t>Sopa de couve branca</t>
  </si>
  <si>
    <t>Batata</t>
  </si>
  <si>
    <t>Cenoura</t>
  </si>
  <si>
    <t>Couve branca</t>
  </si>
  <si>
    <t>Azeite</t>
  </si>
  <si>
    <t>Sal</t>
  </si>
  <si>
    <t>-</t>
  </si>
  <si>
    <t>Água, rede pública de abastecimento (Lisboa)</t>
  </si>
  <si>
    <t>g</t>
  </si>
  <si>
    <t>348 g</t>
  </si>
  <si>
    <t>Description __PT__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</si>
</sst>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Calibri"/>
    </font>
    <font>
      <b/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center" shrinkToFit="0" vertical="center" wrapText="1"/>
    </xf>
    <xf borderId="0" fillId="0" fontId="0" numFmtId="0" xfId="0" applyAlignment="1" applyFont="1">
      <alignment vertical="center"/>
    </xf>
    <xf borderId="1" fillId="2" fontId="0" numFmtId="0" xfId="0" applyAlignment="1" applyBorder="1" applyFill="1" applyFont="1">
      <alignment horizontal="center" vertical="center"/>
    </xf>
    <xf borderId="2" fillId="3" fontId="0" numFmtId="0" xfId="0" applyAlignment="1" applyBorder="1" applyFill="1" applyFont="1">
      <alignment horizontal="center" vertical="center"/>
    </xf>
    <xf borderId="1" fillId="3" fontId="0" numFmtId="164" xfId="0" applyAlignment="1" applyBorder="1" applyFont="1" applyNumberFormat="1">
      <alignment horizontal="center" vertical="center"/>
    </xf>
    <xf borderId="0" fillId="0" fontId="0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1" fillId="4" fontId="0" numFmtId="0" xfId="0" applyAlignment="1" applyBorder="1" applyFill="1" applyFont="1">
      <alignment horizontal="center" shrinkToFit="0" vertical="center" wrapText="1"/>
    </xf>
    <xf borderId="1" fillId="5" fontId="1" numFmtId="164" xfId="0" applyAlignment="1" applyBorder="1" applyFill="1" applyFont="1" applyNumberFormat="1">
      <alignment horizontal="center" vertical="center"/>
    </xf>
    <xf borderId="1" fillId="6" fontId="0" numFmtId="0" xfId="0" applyAlignment="1" applyBorder="1" applyFill="1" applyFont="1">
      <alignment horizontal="center" shrinkToFit="0" vertical="center" wrapText="1"/>
    </xf>
    <xf borderId="1" fillId="7" fontId="1" numFmtId="0" xfId="0" applyAlignment="1" applyBorder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5.png"/><Relationship Id="rId11" Type="http://schemas.openxmlformats.org/officeDocument/2006/relationships/image" Target="../media/image11.jpg"/><Relationship Id="rId10" Type="http://schemas.openxmlformats.org/officeDocument/2006/relationships/image" Target="../media/image10.png"/><Relationship Id="rId9" Type="http://schemas.openxmlformats.org/officeDocument/2006/relationships/image" Target="../media/image9.jpg"/><Relationship Id="rId5" Type="http://schemas.openxmlformats.org/officeDocument/2006/relationships/image" Target="../media/image4.jpg"/><Relationship Id="rId6" Type="http://schemas.openxmlformats.org/officeDocument/2006/relationships/image" Target="../media/image6.jpg"/><Relationship Id="rId7" Type="http://schemas.openxmlformats.org/officeDocument/2006/relationships/image" Target="../media/image8.jpg"/><Relationship Id="rId8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114300</xdr:colOff>
      <xdr:row>1</xdr:row>
      <xdr:rowOff>76200</xdr:rowOff>
    </xdr:from>
    <xdr:ext cx="457200" cy="257175"/>
    <xdr:pic>
      <xdr:nvPicPr>
        <xdr:cNvPr descr="Resultado de imagem para salada de alface e pepino beterraba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</xdr:row>
      <xdr:rowOff>0</xdr:rowOff>
    </xdr:from>
    <xdr:ext cx="457200" cy="447675"/>
    <xdr:pic>
      <xdr:nvPicPr>
        <xdr:cNvPr descr="Resultado de imagem para maça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</xdr:row>
      <xdr:rowOff>76200</xdr:rowOff>
    </xdr:from>
    <xdr:ext cx="457200" cy="323850"/>
    <xdr:pic>
      <xdr:nvPicPr>
        <xdr:cNvPr descr="Resultado de imagem para fatia pão branco"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9</xdr:row>
      <xdr:rowOff>95250</xdr:rowOff>
    </xdr:from>
    <xdr:ext cx="457200" cy="257175"/>
    <xdr:pic>
      <xdr:nvPicPr>
        <xdr:cNvPr descr="Anything you can do. (Legendado) - YouTube"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9</xdr:row>
      <xdr:rowOff>447675</xdr:rowOff>
    </xdr:from>
    <xdr:ext cx="457200" cy="457200"/>
    <xdr:pic>
      <xdr:nvPicPr>
        <xdr:cNvPr descr="Tirar manchas de cenoura - Remover Manchas e Diccas de Limpeza"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12</xdr:row>
      <xdr:rowOff>66675</xdr:rowOff>
    </xdr:from>
    <xdr:ext cx="352425" cy="304800"/>
    <xdr:pic>
      <xdr:nvPicPr>
        <xdr:cNvPr descr="UmectaÃ§Ã£o com Azeite de Oliva Noturna Passo a Passo"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13</xdr:row>
      <xdr:rowOff>66675</xdr:rowOff>
    </xdr:from>
    <xdr:ext cx="352425" cy="352425"/>
    <xdr:pic>
      <xdr:nvPicPr>
        <xdr:cNvPr descr="Salinera EspaÃ±ola: Sal marina industrial y sal alimentaria ..."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0</xdr:rowOff>
    </xdr:from>
    <xdr:ext cx="457200" cy="428625"/>
    <xdr:pic>
      <xdr:nvPicPr>
        <xdr:cNvPr descr="Couve Branca - Continente - Continente Online"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6</xdr:row>
      <xdr:rowOff>57150</xdr:rowOff>
    </xdr:from>
    <xdr:ext cx="457200" cy="304800"/>
    <xdr:pic>
      <xdr:nvPicPr>
        <xdr:cNvPr descr="Ervilha – Cabral e Silva Lda."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7</xdr:row>
      <xdr:rowOff>85725</xdr:rowOff>
    </xdr:from>
    <xdr:ext cx="457200" cy="295275"/>
    <xdr:pic>
      <xdr:nvPicPr>
        <xdr:cNvPr descr="Arroz de Cenoura | SaborIntenso.com" id="0" name="image1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5</xdr:row>
      <xdr:rowOff>85725</xdr:rowOff>
    </xdr:from>
    <xdr:ext cx="457200" cy="314325"/>
    <xdr:pic>
      <xdr:nvPicPr>
        <xdr:cNvPr descr="Frango Estufado" id="0" name="image11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29.29"/>
    <col customWidth="1" min="3" max="4" width="10.0"/>
    <col customWidth="1" hidden="1" min="5" max="10" width="10.0"/>
    <col customWidth="1" min="11" max="11" width="12.29"/>
    <col customWidth="1" min="12" max="12" width="14.0"/>
    <col customWidth="1" hidden="1" min="13" max="13" width="22.0"/>
    <col customWidth="1" hidden="1" min="14" max="14" width="17.71"/>
    <col customWidth="1" hidden="1" min="15" max="21" width="8.71"/>
    <col customWidth="1" min="22" max="22" width="7.86"/>
    <col customWidth="1" min="23" max="23" width="8.71"/>
    <col customWidth="1" min="24" max="24" width="9.43"/>
    <col customWidth="1" min="25" max="27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ht="36.75" customHeight="1">
      <c r="B2" s="3" t="s">
        <v>21</v>
      </c>
      <c r="C2" s="4">
        <v>90.0</v>
      </c>
      <c r="D2" s="5"/>
      <c r="E2" s="4"/>
      <c r="F2" s="1">
        <f t="shared" ref="F2:F4" si="1">D2*E2/C2</f>
        <v>0</v>
      </c>
      <c r="G2" s="4"/>
      <c r="H2" s="1">
        <f t="shared" ref="H2:H4" si="2">D2*G2/C2</f>
        <v>0</v>
      </c>
      <c r="I2" s="4"/>
      <c r="J2" s="1">
        <f t="shared" ref="J2:J4" si="3">D2*I2/C2</f>
        <v>0</v>
      </c>
      <c r="K2" s="4">
        <v>72.0</v>
      </c>
      <c r="L2" s="6">
        <f t="shared" ref="L2:L4" si="4">D2*K2/C2</f>
        <v>0</v>
      </c>
      <c r="M2" s="4">
        <v>574.0</v>
      </c>
      <c r="N2" s="7">
        <f t="shared" ref="N2:N4" si="5">SUM($L$2:$L$10)</f>
        <v>0</v>
      </c>
      <c r="O2" s="1">
        <v>4.0</v>
      </c>
      <c r="P2" s="1">
        <v>4.0</v>
      </c>
      <c r="Q2" s="1">
        <v>9.0</v>
      </c>
      <c r="R2" s="1">
        <f t="shared" ref="R2:R4" si="6">F2*O2</f>
        <v>0</v>
      </c>
      <c r="S2" s="1">
        <f t="shared" ref="S2:S4" si="7">H2*P2</f>
        <v>0</v>
      </c>
      <c r="T2" s="1">
        <f t="shared" ref="T2:T4" si="8">J2*Q2</f>
        <v>0</v>
      </c>
      <c r="U2" s="1">
        <f t="shared" ref="U2:U4" si="9">SUM(R2:T2)</f>
        <v>0</v>
      </c>
    </row>
    <row r="3" ht="36.75" customHeight="1">
      <c r="B3" s="3" t="s">
        <v>22</v>
      </c>
      <c r="C3" s="4">
        <v>100.0</v>
      </c>
      <c r="D3" s="5"/>
      <c r="E3" s="4"/>
      <c r="F3" s="1">
        <f t="shared" si="1"/>
        <v>0</v>
      </c>
      <c r="G3" s="4"/>
      <c r="H3" s="1">
        <f t="shared" si="2"/>
        <v>0</v>
      </c>
      <c r="I3" s="4"/>
      <c r="J3" s="1">
        <f t="shared" si="3"/>
        <v>0</v>
      </c>
      <c r="K3" s="4">
        <v>65.0</v>
      </c>
      <c r="L3" s="6">
        <f t="shared" si="4"/>
        <v>0</v>
      </c>
      <c r="M3" s="4">
        <v>574.0</v>
      </c>
      <c r="N3" s="7">
        <f t="shared" si="5"/>
        <v>0</v>
      </c>
      <c r="O3" s="1">
        <v>4.0</v>
      </c>
      <c r="P3" s="1">
        <v>4.0</v>
      </c>
      <c r="Q3" s="1">
        <v>9.0</v>
      </c>
      <c r="R3" s="1">
        <f t="shared" si="6"/>
        <v>0</v>
      </c>
      <c r="S3" s="1">
        <f t="shared" si="7"/>
        <v>0</v>
      </c>
      <c r="T3" s="1">
        <f t="shared" si="8"/>
        <v>0</v>
      </c>
      <c r="U3" s="1">
        <f t="shared" si="9"/>
        <v>0</v>
      </c>
    </row>
    <row r="4" ht="36.75" customHeight="1">
      <c r="B4" s="3" t="s">
        <v>23</v>
      </c>
      <c r="C4" s="4">
        <v>28.0</v>
      </c>
      <c r="D4" s="5"/>
      <c r="E4" s="4"/>
      <c r="F4" s="1">
        <f t="shared" si="1"/>
        <v>0</v>
      </c>
      <c r="G4" s="4"/>
      <c r="H4" s="1">
        <f t="shared" si="2"/>
        <v>0</v>
      </c>
      <c r="I4" s="4"/>
      <c r="J4" s="1">
        <f t="shared" si="3"/>
        <v>0</v>
      </c>
      <c r="K4" s="4">
        <v>67.0</v>
      </c>
      <c r="L4" s="6">
        <f t="shared" si="4"/>
        <v>0</v>
      </c>
      <c r="M4" s="4">
        <v>574.0</v>
      </c>
      <c r="N4" s="7">
        <f t="shared" si="5"/>
        <v>0</v>
      </c>
      <c r="O4" s="1">
        <v>4.0</v>
      </c>
      <c r="P4" s="1">
        <v>4.0</v>
      </c>
      <c r="Q4" s="1">
        <v>9.0</v>
      </c>
      <c r="R4" s="1">
        <f t="shared" si="6"/>
        <v>0</v>
      </c>
      <c r="S4" s="1">
        <f t="shared" si="7"/>
        <v>0</v>
      </c>
      <c r="T4" s="1">
        <f t="shared" si="8"/>
        <v>0</v>
      </c>
      <c r="U4" s="1">
        <f t="shared" si="9"/>
        <v>0</v>
      </c>
    </row>
    <row r="5" ht="36.75" customHeight="1">
      <c r="A5" s="8" t="s">
        <v>24</v>
      </c>
      <c r="M5" s="4"/>
      <c r="N5" s="7"/>
      <c r="O5" s="1"/>
      <c r="P5" s="1"/>
      <c r="Q5" s="1"/>
      <c r="R5" s="1"/>
      <c r="S5" s="1"/>
      <c r="T5" s="1"/>
      <c r="U5" s="1"/>
    </row>
    <row r="6" ht="36.75" customHeight="1">
      <c r="B6" s="3" t="s">
        <v>25</v>
      </c>
      <c r="C6" s="4">
        <v>100.0</v>
      </c>
      <c r="D6" s="5"/>
      <c r="E6" s="4"/>
      <c r="F6" s="1">
        <f t="shared" ref="F6:F8" si="10">D6*E6/C6</f>
        <v>0</v>
      </c>
      <c r="G6" s="4"/>
      <c r="H6" s="1">
        <f t="shared" ref="H6:H8" si="11">D6*G6/C6</f>
        <v>0</v>
      </c>
      <c r="I6" s="4"/>
      <c r="J6" s="1">
        <f t="shared" ref="J6:J8" si="12">D6*I6/C6</f>
        <v>0</v>
      </c>
      <c r="K6" s="4">
        <v>150.0</v>
      </c>
      <c r="L6" s="6">
        <f t="shared" ref="L6:L8" si="13">D6*K6/C6</f>
        <v>0</v>
      </c>
      <c r="M6" s="4"/>
      <c r="N6" s="7"/>
      <c r="O6" s="1"/>
      <c r="P6" s="1"/>
      <c r="Q6" s="1"/>
      <c r="R6" s="1"/>
      <c r="S6" s="1"/>
      <c r="T6" s="1"/>
      <c r="U6" s="1"/>
    </row>
    <row r="7" ht="36.75" customHeight="1">
      <c r="B7" s="3" t="s">
        <v>26</v>
      </c>
      <c r="C7" s="4">
        <v>40.0</v>
      </c>
      <c r="D7" s="5"/>
      <c r="E7" s="4"/>
      <c r="F7" s="1">
        <f t="shared" si="10"/>
        <v>0</v>
      </c>
      <c r="G7" s="4"/>
      <c r="H7" s="1">
        <f t="shared" si="11"/>
        <v>0</v>
      </c>
      <c r="I7" s="4"/>
      <c r="J7" s="1">
        <f t="shared" si="12"/>
        <v>0</v>
      </c>
      <c r="K7" s="4">
        <v>40.0</v>
      </c>
      <c r="L7" s="6">
        <f t="shared" si="13"/>
        <v>0</v>
      </c>
      <c r="M7" s="4"/>
      <c r="N7" s="7"/>
      <c r="O7" s="1"/>
      <c r="P7" s="1"/>
      <c r="Q7" s="1"/>
      <c r="R7" s="1"/>
      <c r="S7" s="1"/>
      <c r="T7" s="1"/>
      <c r="U7" s="1"/>
    </row>
    <row r="8" ht="36.75" customHeight="1">
      <c r="B8" s="3" t="s">
        <v>27</v>
      </c>
      <c r="C8" s="4">
        <v>90.0</v>
      </c>
      <c r="D8" s="5"/>
      <c r="E8" s="4"/>
      <c r="F8" s="1">
        <f t="shared" si="10"/>
        <v>0</v>
      </c>
      <c r="G8" s="4"/>
      <c r="H8" s="1">
        <f t="shared" si="11"/>
        <v>0</v>
      </c>
      <c r="I8" s="4"/>
      <c r="J8" s="1">
        <f t="shared" si="12"/>
        <v>0</v>
      </c>
      <c r="K8" s="4">
        <v>107.0</v>
      </c>
      <c r="L8" s="6">
        <f t="shared" si="13"/>
        <v>0</v>
      </c>
      <c r="M8" s="4"/>
      <c r="N8" s="7"/>
      <c r="O8" s="1"/>
      <c r="P8" s="1"/>
      <c r="Q8" s="1"/>
      <c r="R8" s="1"/>
      <c r="S8" s="1"/>
      <c r="T8" s="1"/>
      <c r="U8" s="1"/>
    </row>
    <row r="9" ht="36.75" customHeight="1">
      <c r="A9" s="8" t="s">
        <v>28</v>
      </c>
      <c r="M9" s="4"/>
      <c r="N9" s="7"/>
      <c r="O9" s="1"/>
      <c r="P9" s="1"/>
      <c r="Q9" s="1"/>
      <c r="R9" s="1"/>
      <c r="S9" s="1"/>
      <c r="T9" s="1"/>
      <c r="U9" s="1"/>
    </row>
    <row r="10" ht="36.0" customHeight="1">
      <c r="B10" s="3" t="s">
        <v>29</v>
      </c>
      <c r="C10" s="4">
        <v>80.0</v>
      </c>
      <c r="D10" s="5"/>
      <c r="E10" s="4">
        <v>2.7</v>
      </c>
      <c r="F10" s="1">
        <f>D10*E10/C10</f>
        <v>0</v>
      </c>
      <c r="G10" s="4">
        <v>14.4</v>
      </c>
      <c r="H10" s="1">
        <f>D10*G10/C10</f>
        <v>0</v>
      </c>
      <c r="I10" s="4">
        <v>3.3</v>
      </c>
      <c r="J10" s="1">
        <f>D10*I10/C10</f>
        <v>0</v>
      </c>
      <c r="K10" s="4">
        <f>80*45/50</f>
        <v>72</v>
      </c>
      <c r="L10" s="6">
        <f t="shared" ref="L10:L13" si="14">D10*K10/C10</f>
        <v>0</v>
      </c>
      <c r="M10" s="4">
        <v>574.0</v>
      </c>
      <c r="N10" s="7">
        <f>SUM($L$2:$L$10)</f>
        <v>0</v>
      </c>
      <c r="O10" s="1">
        <v>4.0</v>
      </c>
      <c r="P10" s="1">
        <v>4.0</v>
      </c>
      <c r="Q10" s="1">
        <v>9.0</v>
      </c>
      <c r="R10" s="1">
        <f>F10*O10</f>
        <v>0</v>
      </c>
      <c r="S10" s="1">
        <f>H10*P10</f>
        <v>0</v>
      </c>
      <c r="T10" s="1">
        <f>J10*Q10</f>
        <v>0</v>
      </c>
      <c r="U10" s="1">
        <f>SUM(R10:T10)</f>
        <v>0</v>
      </c>
    </row>
    <row r="11" ht="36.0" customHeight="1">
      <c r="B11" s="3" t="s">
        <v>30</v>
      </c>
      <c r="C11" s="4">
        <v>50.0</v>
      </c>
      <c r="D11" s="5"/>
      <c r="E11" s="4"/>
      <c r="F11" s="1"/>
      <c r="G11" s="4"/>
      <c r="H11" s="1"/>
      <c r="I11" s="4"/>
      <c r="J11" s="1"/>
      <c r="K11" s="4">
        <f>50*9/45</f>
        <v>10</v>
      </c>
      <c r="L11" s="6">
        <f t="shared" si="14"/>
        <v>0</v>
      </c>
      <c r="M11" s="4"/>
      <c r="N11" s="7"/>
      <c r="O11" s="1"/>
      <c r="P11" s="1"/>
      <c r="Q11" s="1"/>
      <c r="R11" s="1"/>
      <c r="S11" s="1"/>
      <c r="T11" s="1"/>
      <c r="U11" s="1"/>
    </row>
    <row r="12" ht="36.0" customHeight="1">
      <c r="B12" s="3" t="s">
        <v>31</v>
      </c>
      <c r="C12" s="4">
        <v>40.0</v>
      </c>
      <c r="D12" s="5"/>
      <c r="E12" s="4"/>
      <c r="F12" s="1"/>
      <c r="G12" s="4"/>
      <c r="H12" s="1"/>
      <c r="I12" s="4"/>
      <c r="J12" s="1"/>
      <c r="K12" s="4">
        <f>40*22/100</f>
        <v>8.8</v>
      </c>
      <c r="L12" s="6">
        <f t="shared" si="14"/>
        <v>0</v>
      </c>
      <c r="M12" s="4"/>
      <c r="N12" s="7"/>
      <c r="O12" s="1"/>
      <c r="P12" s="1"/>
      <c r="Q12" s="1"/>
      <c r="R12" s="1"/>
      <c r="S12" s="1"/>
      <c r="T12" s="1"/>
      <c r="U12" s="1"/>
    </row>
    <row r="13" ht="36.0" customHeight="1">
      <c r="B13" s="3" t="s">
        <v>32</v>
      </c>
      <c r="C13" s="4">
        <v>5.0</v>
      </c>
      <c r="D13" s="5"/>
      <c r="E13" s="4"/>
      <c r="F13" s="1"/>
      <c r="G13" s="4"/>
      <c r="H13" s="1"/>
      <c r="I13" s="4"/>
      <c r="J13" s="1"/>
      <c r="K13" s="4">
        <f>5*27/3</f>
        <v>45</v>
      </c>
      <c r="L13" s="6">
        <f t="shared" si="14"/>
        <v>0</v>
      </c>
      <c r="M13" s="4"/>
      <c r="N13" s="7"/>
      <c r="O13" s="1"/>
      <c r="P13" s="1"/>
      <c r="Q13" s="1"/>
      <c r="R13" s="1"/>
      <c r="S13" s="1"/>
      <c r="T13" s="1"/>
      <c r="U13" s="1"/>
    </row>
    <row r="14" ht="36.0" customHeight="1">
      <c r="B14" s="3" t="s">
        <v>33</v>
      </c>
      <c r="C14" s="4">
        <v>2.0</v>
      </c>
      <c r="D14" s="5"/>
      <c r="E14" s="4"/>
      <c r="F14" s="1"/>
      <c r="G14" s="4"/>
      <c r="H14" s="1"/>
      <c r="I14" s="4"/>
      <c r="J14" s="1"/>
      <c r="K14" s="4" t="s">
        <v>34</v>
      </c>
      <c r="L14" s="6"/>
      <c r="M14" s="4"/>
      <c r="N14" s="7"/>
      <c r="O14" s="1"/>
      <c r="P14" s="1"/>
      <c r="Q14" s="1"/>
      <c r="R14" s="1"/>
      <c r="S14" s="1"/>
      <c r="T14" s="1"/>
      <c r="U14" s="1"/>
    </row>
    <row r="15" ht="67.5" customHeight="1">
      <c r="K15" s="9" t="s">
        <v>13</v>
      </c>
      <c r="L15" s="10">
        <f>SUM(L2:L10)</f>
        <v>0</v>
      </c>
    </row>
    <row r="16" ht="90.75" customHeight="1">
      <c r="K16" s="11" t="s">
        <v>12</v>
      </c>
      <c r="L16" s="12">
        <v>574.0</v>
      </c>
      <c r="X16" t="s">
        <v>35</v>
      </c>
      <c r="Y16">
        <v>173.0</v>
      </c>
      <c r="Z16" t="s">
        <v>36</v>
      </c>
      <c r="AA16" t="s">
        <v>37</v>
      </c>
    </row>
    <row r="17" ht="14.25" customHeight="1">
      <c r="AA17">
        <f>348*40/100</f>
        <v>139.2</v>
      </c>
    </row>
    <row r="18" ht="14.25" customHeight="1">
      <c r="X18" t="s">
        <v>38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9:L9"/>
    <mergeCell ref="A5:L5"/>
  </mergeCells>
  <printOptions/>
  <pageMargins bottom="0.75" footer="0.0" header="0.0" left="0.7" right="0.7" top="0.75"/>
  <pageSetup orientation="portrait"/>
  <drawing r:id="rId1"/>
</worksheet>
</file>